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ED9E1329-2B64-4016-93BD-6F948EF59A1B}" xr6:coauthVersionLast="47" xr6:coauthVersionMax="47" xr10:uidLastSave="{00000000-0000-0000-0000-000000000000}"/>
  <bookViews>
    <workbookView xWindow="-108" yWindow="-108" windowWidth="16608" windowHeight="8712" xr2:uid="{00000000-000D-0000-FFFF-FFFF00000000}"/>
  </bookViews>
  <sheets>
    <sheet name="FFT sine" sheetId="6" r:id="rId1"/>
  </sheets>
  <calcPr calcId="191029"/>
</workbook>
</file>

<file path=xl/calcChain.xml><?xml version="1.0" encoding="utf-8"?>
<calcChain xmlns="http://schemas.openxmlformats.org/spreadsheetml/2006/main">
  <c r="C18" i="6" l="1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B24" i="6"/>
  <c r="I23" i="6"/>
  <c r="C13" i="6"/>
  <c r="C23" i="6" l="1"/>
  <c r="D23" i="6" s="1"/>
  <c r="F23" i="6"/>
  <c r="B25" i="6"/>
  <c r="F24" i="6"/>
  <c r="C24" i="6"/>
  <c r="D24" i="6" s="1"/>
  <c r="B26" i="6" l="1"/>
  <c r="F25" i="6"/>
  <c r="C25" i="6"/>
  <c r="D25" i="6" s="1"/>
  <c r="B27" i="6" l="1"/>
  <c r="F26" i="6"/>
  <c r="C26" i="6"/>
  <c r="D26" i="6" s="1"/>
  <c r="B28" i="6" l="1"/>
  <c r="F27" i="6"/>
  <c r="C27" i="6"/>
  <c r="D27" i="6" s="1"/>
  <c r="B29" i="6" l="1"/>
  <c r="F28" i="6"/>
  <c r="C28" i="6"/>
  <c r="D28" i="6" s="1"/>
  <c r="B30" i="6" l="1"/>
  <c r="F29" i="6"/>
  <c r="C29" i="6"/>
  <c r="D29" i="6" s="1"/>
  <c r="B31" i="6" l="1"/>
  <c r="F30" i="6"/>
  <c r="C30" i="6"/>
  <c r="D30" i="6" s="1"/>
  <c r="B32" i="6" l="1"/>
  <c r="F31" i="6"/>
  <c r="C31" i="6"/>
  <c r="D31" i="6" s="1"/>
  <c r="B33" i="6" l="1"/>
  <c r="F32" i="6"/>
  <c r="C32" i="6"/>
  <c r="D32" i="6" s="1"/>
  <c r="B34" i="6" l="1"/>
  <c r="F33" i="6"/>
  <c r="C33" i="6"/>
  <c r="D33" i="6" s="1"/>
  <c r="B35" i="6" l="1"/>
  <c r="F34" i="6"/>
  <c r="C34" i="6"/>
  <c r="D34" i="6" s="1"/>
  <c r="B36" i="6" l="1"/>
  <c r="F35" i="6"/>
  <c r="C35" i="6"/>
  <c r="D35" i="6" s="1"/>
  <c r="B37" i="6" l="1"/>
  <c r="F36" i="6"/>
  <c r="C36" i="6"/>
  <c r="D36" i="6" s="1"/>
  <c r="B38" i="6" l="1"/>
  <c r="F37" i="6"/>
  <c r="C37" i="6"/>
  <c r="D37" i="6" s="1"/>
  <c r="B39" i="6" l="1"/>
  <c r="F38" i="6"/>
  <c r="C38" i="6"/>
  <c r="D38" i="6" s="1"/>
  <c r="B40" i="6" l="1"/>
  <c r="F39" i="6"/>
  <c r="C39" i="6"/>
  <c r="D39" i="6" s="1"/>
  <c r="B41" i="6" l="1"/>
  <c r="F40" i="6"/>
  <c r="C40" i="6"/>
  <c r="D40" i="6" s="1"/>
  <c r="B42" i="6" l="1"/>
  <c r="F41" i="6"/>
  <c r="C41" i="6"/>
  <c r="D41" i="6" s="1"/>
  <c r="B43" i="6" l="1"/>
  <c r="F42" i="6"/>
  <c r="C42" i="6"/>
  <c r="D42" i="6" s="1"/>
  <c r="B44" i="6" l="1"/>
  <c r="F43" i="6"/>
  <c r="C43" i="6"/>
  <c r="D43" i="6" s="1"/>
  <c r="B45" i="6" l="1"/>
  <c r="F44" i="6"/>
  <c r="C44" i="6"/>
  <c r="D44" i="6" s="1"/>
  <c r="B46" i="6" l="1"/>
  <c r="F45" i="6"/>
  <c r="C45" i="6"/>
  <c r="D45" i="6" s="1"/>
  <c r="B47" i="6" l="1"/>
  <c r="F46" i="6"/>
  <c r="C46" i="6"/>
  <c r="D46" i="6" s="1"/>
  <c r="B48" i="6" l="1"/>
  <c r="F47" i="6"/>
  <c r="C47" i="6"/>
  <c r="D47" i="6" s="1"/>
  <c r="B49" i="6" l="1"/>
  <c r="F48" i="6"/>
  <c r="C48" i="6"/>
  <c r="D48" i="6" s="1"/>
  <c r="B50" i="6" l="1"/>
  <c r="F49" i="6"/>
  <c r="C49" i="6"/>
  <c r="D49" i="6" s="1"/>
  <c r="B51" i="6" l="1"/>
  <c r="F50" i="6"/>
  <c r="C50" i="6"/>
  <c r="D50" i="6" s="1"/>
  <c r="B52" i="6" l="1"/>
  <c r="F51" i="6"/>
  <c r="C51" i="6"/>
  <c r="D51" i="6" s="1"/>
  <c r="B53" i="6" l="1"/>
  <c r="F52" i="6"/>
  <c r="C52" i="6"/>
  <c r="D52" i="6" s="1"/>
  <c r="B54" i="6" l="1"/>
  <c r="F53" i="6"/>
  <c r="C53" i="6"/>
  <c r="D53" i="6" s="1"/>
  <c r="F54" i="6" l="1"/>
  <c r="C54" i="6"/>
  <c r="D54" i="6" s="1"/>
</calcChain>
</file>

<file path=xl/sharedStrings.xml><?xml version="1.0" encoding="utf-8"?>
<sst xmlns="http://schemas.openxmlformats.org/spreadsheetml/2006/main" count="63" uniqueCount="34">
  <si>
    <t>Index</t>
  </si>
  <si>
    <t>www.ecircuitcenter.com</t>
  </si>
  <si>
    <t>enter values</t>
  </si>
  <si>
    <t>calc values</t>
  </si>
  <si>
    <t>Vp</t>
  </si>
  <si>
    <t>sine peak</t>
  </si>
  <si>
    <t>fo</t>
  </si>
  <si>
    <t>sine freq</t>
  </si>
  <si>
    <t>Voff</t>
  </si>
  <si>
    <t>offset voltage</t>
  </si>
  <si>
    <t>To</t>
  </si>
  <si>
    <t>FFT</t>
  </si>
  <si>
    <t>N</t>
  </si>
  <si>
    <t>f</t>
  </si>
  <si>
    <t>fs</t>
  </si>
  <si>
    <t>Re + j*Im</t>
  </si>
  <si>
    <t>Num FFT points</t>
  </si>
  <si>
    <t>0</t>
  </si>
  <si>
    <t>|FFT| / (n)</t>
  </si>
  <si>
    <t>Enter Sine wave</t>
  </si>
  <si>
    <t>Magnitude</t>
  </si>
  <si>
    <t>Period (full cycle)</t>
  </si>
  <si>
    <t>Fast Fourier Transform (FFT) of Sinewave</t>
  </si>
  <si>
    <t>Phase</t>
  </si>
  <si>
    <t>16</t>
  </si>
  <si>
    <t>delay (deg)</t>
  </si>
  <si>
    <t>32</t>
  </si>
  <si>
    <t>Enter Sampling Freq</t>
  </si>
  <si>
    <t>Sampling time</t>
  </si>
  <si>
    <t>Ts</t>
  </si>
  <si>
    <t>recommend multiple of fo (power of 2).</t>
  </si>
  <si>
    <t>1 / fo</t>
  </si>
  <si>
    <t>Vs(n)</t>
  </si>
  <si>
    <t>time t(n)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</si>
</sst>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E+00"/>
    <numFmt numFmtId="166" formatCode="#,##0.0"/>
    <numFmt numFmtId="167" formatCode="0.000E+00"/>
    <numFmt numFmtId="168" formatCode="0.00000"/>
    <numFmt numFmtId="169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0" borderId="0" xfId="1" applyFont="1"/>
    <xf numFmtId="0" fontId="0" fillId="2" borderId="0" xfId="0" applyFill="1"/>
    <xf numFmtId="0" fontId="0" fillId="4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4" fillId="3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169" fontId="0" fillId="0" borderId="0" xfId="0" applyNumberFormat="1" applyAlignment="1">
      <alignment horizontal="center"/>
    </xf>
  </cellXfs>
  <cellStyles count="2">
    <cellStyle name="Hyperlink 2" xfId="1" xr:uid="{68A33708-4DF7-4E98-8EEC-4A1879F2E6F1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Vs vs Time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549024892670812"/>
          <c:y val="0.13004629629629633"/>
          <c:w val="0.84151884437428204"/>
          <c:h val="0.78865998632062029"/>
        </c:manualLayout>
      </c:layout>
      <c:scatterChart>
        <c:scatterStyle val="lineMarker"/>
        <c:varyColors val="0"/>
        <c:ser>
          <c:idx val="1"/>
          <c:order val="0"/>
          <c:tx>
            <c:strRef>
              <c:f>'FFT sine'!$D$22</c:f>
              <c:strCache>
                <c:ptCount val="1"/>
                <c:pt idx="0">
                  <c:v>Vs(n)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'FFT sine'!$C$23:$C$54</c:f>
              <c:numCache>
                <c:formatCode>0.00E+00</c:formatCode>
                <c:ptCount val="32"/>
                <c:pt idx="0">
                  <c:v>0</c:v>
                </c:pt>
                <c:pt idx="1">
                  <c:v>6.2500000000000001E-5</c:v>
                </c:pt>
                <c:pt idx="2">
                  <c:v>1.25E-4</c:v>
                </c:pt>
                <c:pt idx="3">
                  <c:v>1.875E-4</c:v>
                </c:pt>
                <c:pt idx="4">
                  <c:v>2.5000000000000001E-4</c:v>
                </c:pt>
                <c:pt idx="5">
                  <c:v>3.1250000000000001E-4</c:v>
                </c:pt>
                <c:pt idx="6">
                  <c:v>3.7500000000000001E-4</c:v>
                </c:pt>
                <c:pt idx="7">
                  <c:v>4.3750000000000001E-4</c:v>
                </c:pt>
                <c:pt idx="8">
                  <c:v>5.0000000000000001E-4</c:v>
                </c:pt>
                <c:pt idx="9">
                  <c:v>5.6250000000000007E-4</c:v>
                </c:pt>
                <c:pt idx="10">
                  <c:v>6.2500000000000001E-4</c:v>
                </c:pt>
                <c:pt idx="11">
                  <c:v>6.8749999999999996E-4</c:v>
                </c:pt>
                <c:pt idx="12">
                  <c:v>7.5000000000000002E-4</c:v>
                </c:pt>
                <c:pt idx="13">
                  <c:v>8.1250000000000007E-4</c:v>
                </c:pt>
                <c:pt idx="14">
                  <c:v>8.7500000000000002E-4</c:v>
                </c:pt>
                <c:pt idx="15">
                  <c:v>9.3749999999999997E-4</c:v>
                </c:pt>
                <c:pt idx="16">
                  <c:v>1E-3</c:v>
                </c:pt>
                <c:pt idx="17">
                  <c:v>1.0625000000000001E-3</c:v>
                </c:pt>
                <c:pt idx="18">
                  <c:v>1.1250000000000001E-3</c:v>
                </c:pt>
                <c:pt idx="19">
                  <c:v>1.1875E-3</c:v>
                </c:pt>
                <c:pt idx="20">
                  <c:v>1.25E-3</c:v>
                </c:pt>
                <c:pt idx="21">
                  <c:v>1.3125000000000001E-3</c:v>
                </c:pt>
                <c:pt idx="22">
                  <c:v>1.3749999999999999E-3</c:v>
                </c:pt>
                <c:pt idx="23">
                  <c:v>1.4375E-3</c:v>
                </c:pt>
                <c:pt idx="24">
                  <c:v>1.5E-3</c:v>
                </c:pt>
                <c:pt idx="25">
                  <c:v>1.5625000000000001E-3</c:v>
                </c:pt>
                <c:pt idx="26">
                  <c:v>1.6250000000000001E-3</c:v>
                </c:pt>
                <c:pt idx="27">
                  <c:v>1.6875E-3</c:v>
                </c:pt>
                <c:pt idx="28">
                  <c:v>1.75E-3</c:v>
                </c:pt>
                <c:pt idx="29">
                  <c:v>1.8125000000000001E-3</c:v>
                </c:pt>
                <c:pt idx="30">
                  <c:v>1.8749999999999999E-3</c:v>
                </c:pt>
                <c:pt idx="31">
                  <c:v>1.9375E-3</c:v>
                </c:pt>
              </c:numCache>
            </c:numRef>
          </c:xVal>
          <c:yVal>
            <c:numRef>
              <c:f>'FFT sine'!$D$23:$D$54</c:f>
              <c:numCache>
                <c:formatCode>0.000</c:formatCode>
                <c:ptCount val="32"/>
                <c:pt idx="0">
                  <c:v>2</c:v>
                </c:pt>
                <c:pt idx="1">
                  <c:v>1.9238795325112867</c:v>
                </c:pt>
                <c:pt idx="2">
                  <c:v>1.7071067811865475</c:v>
                </c:pt>
                <c:pt idx="3">
                  <c:v>1.3826834323650898</c:v>
                </c:pt>
                <c:pt idx="4">
                  <c:v>1.0000000000000002</c:v>
                </c:pt>
                <c:pt idx="5">
                  <c:v>0.61731656763491038</c:v>
                </c:pt>
                <c:pt idx="6">
                  <c:v>0.29289321881345254</c:v>
                </c:pt>
                <c:pt idx="7">
                  <c:v>7.6120467488713484E-2</c:v>
                </c:pt>
                <c:pt idx="8">
                  <c:v>0</c:v>
                </c:pt>
                <c:pt idx="9">
                  <c:v>7.6120467488713373E-2</c:v>
                </c:pt>
                <c:pt idx="10">
                  <c:v>0.29289321881345232</c:v>
                </c:pt>
                <c:pt idx="11">
                  <c:v>0.61731656763490961</c:v>
                </c:pt>
                <c:pt idx="12">
                  <c:v>0.99999999999999978</c:v>
                </c:pt>
                <c:pt idx="13">
                  <c:v>1.3826834323650901</c:v>
                </c:pt>
                <c:pt idx="14">
                  <c:v>1.7071067811865475</c:v>
                </c:pt>
                <c:pt idx="15">
                  <c:v>1.9238795325112865</c:v>
                </c:pt>
                <c:pt idx="16">
                  <c:v>2</c:v>
                </c:pt>
                <c:pt idx="17">
                  <c:v>1.9238795325112867</c:v>
                </c:pt>
                <c:pt idx="18">
                  <c:v>1.7071067811865483</c:v>
                </c:pt>
                <c:pt idx="19">
                  <c:v>1.3826834323650905</c:v>
                </c:pt>
                <c:pt idx="20">
                  <c:v>1.0000000000000004</c:v>
                </c:pt>
                <c:pt idx="21">
                  <c:v>0.61731656763491016</c:v>
                </c:pt>
                <c:pt idx="22">
                  <c:v>0.29289321881345343</c:v>
                </c:pt>
                <c:pt idx="23">
                  <c:v>7.6120467488713595E-2</c:v>
                </c:pt>
                <c:pt idx="24">
                  <c:v>0</c:v>
                </c:pt>
                <c:pt idx="25">
                  <c:v>7.6120467488713262E-2</c:v>
                </c:pt>
                <c:pt idx="26">
                  <c:v>0.29289321881345276</c:v>
                </c:pt>
                <c:pt idx="27">
                  <c:v>0.61731656763490939</c:v>
                </c:pt>
                <c:pt idx="28">
                  <c:v>0.99999999999999956</c:v>
                </c:pt>
                <c:pt idx="29">
                  <c:v>1.3826834323650896</c:v>
                </c:pt>
                <c:pt idx="30">
                  <c:v>1.7071067811865466</c:v>
                </c:pt>
                <c:pt idx="31">
                  <c:v>1.9238795325112865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915-4F01-8D8A-896DB1C870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2414128"/>
        <c:axId val="1245296272"/>
      </c:scatterChart>
      <c:valAx>
        <c:axId val="124241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5296272"/>
        <c:crosses val="autoZero"/>
        <c:crossBetween val="midCat"/>
      </c:valAx>
      <c:valAx>
        <c:axId val="124529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24141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956766712229434"/>
          <c:y val="3.1281533086421592E-2"/>
          <c:w val="0.27286114908008136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FFT vs 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'FFT sine'!$I$22</c:f>
              <c:strCache>
                <c:ptCount val="1"/>
                <c:pt idx="0">
                  <c:v>|FFT| / (n)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'FFT sine'!$F$23:$F$54</c:f>
              <c:numCache>
                <c:formatCode>General</c:formatCode>
                <c:ptCount val="32"/>
                <c:pt idx="0">
                  <c:v>0</c:v>
                </c:pt>
                <c:pt idx="1">
                  <c:v>500</c:v>
                </c:pt>
                <c:pt idx="2">
                  <c:v>1000</c:v>
                </c:pt>
                <c:pt idx="3">
                  <c:v>1500</c:v>
                </c:pt>
                <c:pt idx="4">
                  <c:v>2000</c:v>
                </c:pt>
                <c:pt idx="5">
                  <c:v>2500</c:v>
                </c:pt>
                <c:pt idx="6">
                  <c:v>3000</c:v>
                </c:pt>
                <c:pt idx="7">
                  <c:v>3500</c:v>
                </c:pt>
                <c:pt idx="8">
                  <c:v>4000</c:v>
                </c:pt>
                <c:pt idx="9">
                  <c:v>4500</c:v>
                </c:pt>
                <c:pt idx="10">
                  <c:v>5000</c:v>
                </c:pt>
                <c:pt idx="11">
                  <c:v>5500</c:v>
                </c:pt>
                <c:pt idx="12">
                  <c:v>6000</c:v>
                </c:pt>
                <c:pt idx="13">
                  <c:v>6500</c:v>
                </c:pt>
                <c:pt idx="14">
                  <c:v>7000</c:v>
                </c:pt>
                <c:pt idx="15">
                  <c:v>7500</c:v>
                </c:pt>
                <c:pt idx="16">
                  <c:v>8000</c:v>
                </c:pt>
                <c:pt idx="17">
                  <c:v>8500</c:v>
                </c:pt>
                <c:pt idx="18">
                  <c:v>9000</c:v>
                </c:pt>
                <c:pt idx="19">
                  <c:v>9500</c:v>
                </c:pt>
                <c:pt idx="20">
                  <c:v>10000</c:v>
                </c:pt>
                <c:pt idx="21">
                  <c:v>10500</c:v>
                </c:pt>
                <c:pt idx="22">
                  <c:v>11000</c:v>
                </c:pt>
                <c:pt idx="23">
                  <c:v>11500</c:v>
                </c:pt>
                <c:pt idx="24">
                  <c:v>12000</c:v>
                </c:pt>
                <c:pt idx="25">
                  <c:v>12500</c:v>
                </c:pt>
                <c:pt idx="26">
                  <c:v>13000</c:v>
                </c:pt>
                <c:pt idx="27">
                  <c:v>13500</c:v>
                </c:pt>
                <c:pt idx="28">
                  <c:v>14000</c:v>
                </c:pt>
                <c:pt idx="29">
                  <c:v>14500</c:v>
                </c:pt>
                <c:pt idx="30">
                  <c:v>15000</c:v>
                </c:pt>
                <c:pt idx="31">
                  <c:v>15500</c:v>
                </c:pt>
              </c:numCache>
            </c:numRef>
          </c:xVal>
          <c:yVal>
            <c:numRef>
              <c:f>'FFT sine'!$I$23:$I$54</c:f>
              <c:numCache>
                <c:formatCode>0.000</c:formatCode>
                <c:ptCount val="32"/>
                <c:pt idx="0">
                  <c:v>1</c:v>
                </c:pt>
                <c:pt idx="1">
                  <c:v>0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0.5</c:v>
                </c:pt>
                <c:pt idx="3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921-4694-A354-4F49D6B36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3109951"/>
        <c:axId val="783444095"/>
      </c:scatterChart>
      <c:valAx>
        <c:axId val="8131099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3444095"/>
        <c:crosses val="autoZero"/>
        <c:crossBetween val="midCat"/>
      </c:valAx>
      <c:valAx>
        <c:axId val="783444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31099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91532</xdr:colOff>
      <xdr:row>20</xdr:row>
      <xdr:rowOff>30820</xdr:rowOff>
    </xdr:from>
    <xdr:to>
      <xdr:col>17</xdr:col>
      <xdr:colOff>282038</xdr:colOff>
      <xdr:row>37</xdr:row>
      <xdr:rowOff>103675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ED772D-9949-48C1-B0BA-9E15664692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14855</xdr:colOff>
      <xdr:row>6</xdr:row>
      <xdr:rowOff>16303</xdr:rowOff>
    </xdr:from>
    <xdr:to>
      <xdr:col>6</xdr:col>
      <xdr:colOff>3954484</xdr:colOff>
      <xdr:row>17</xdr:row>
      <xdr:rowOff>21772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06894BB-4139-4321-983B-5C09E8821679}"/>
            </a:ext>
          </a:extLst>
        </xdr:cNvPr>
        <xdr:cNvSpPr txBox="1"/>
      </xdr:nvSpPr>
      <xdr:spPr>
        <a:xfrm>
          <a:off x="5667510" y="1110812"/>
          <a:ext cx="3939629" cy="19866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tx2"/>
              </a:solidFill>
            </a:rPr>
            <a:t>Waveform</a:t>
          </a:r>
        </a:p>
        <a:p>
          <a:r>
            <a:rPr lang="en-US" sz="1100"/>
            <a:t>t(n)</a:t>
          </a:r>
          <a:r>
            <a:rPr lang="en-US" sz="1100" baseline="0"/>
            <a:t> = n * Ts</a:t>
          </a:r>
        </a:p>
        <a:p>
          <a:r>
            <a:rPr lang="en-US" sz="1100" baseline="0">
              <a:effectLst/>
            </a:rPr>
            <a:t>Vs(n) = Voff + Vpeak*sin(2*pi*fo*t(n) + Phase*pi/180)</a:t>
          </a:r>
        </a:p>
        <a:p>
          <a:endParaRPr lang="en-US" sz="1100" baseline="0">
            <a:effectLst/>
          </a:endParaRPr>
        </a:p>
        <a:p>
          <a:endParaRPr lang="en-US" sz="1100" baseline="0">
            <a:solidFill>
              <a:schemeClr val="tx2"/>
            </a:solidFill>
            <a:effectLst/>
          </a:endParaRPr>
        </a:p>
        <a:p>
          <a:r>
            <a:rPr lang="en-US" sz="1100" baseline="0">
              <a:solidFill>
                <a:schemeClr val="tx2"/>
              </a:solidFill>
              <a:effectLst/>
            </a:rPr>
            <a:t>FFT Steps</a:t>
          </a:r>
        </a:p>
        <a:p>
          <a:r>
            <a:rPr lang="en-US" sz="1100" baseline="0">
              <a:effectLst/>
            </a:rPr>
            <a:t>1. Data &gt; Data Analysis &gt; Fourier Analysis</a:t>
          </a:r>
        </a:p>
        <a:p>
          <a:r>
            <a:rPr lang="en-US" sz="1100" baseline="0">
              <a:effectLst/>
            </a:rPr>
            <a:t>2. Input Range:   cells under Vs</a:t>
          </a:r>
        </a:p>
        <a:p>
          <a:r>
            <a:rPr lang="en-US" sz="1100" baseline="0">
              <a:effectLst/>
            </a:rPr>
            <a:t>    Output range:   cells under Re + j*Im</a:t>
          </a:r>
        </a:p>
        <a:p>
          <a:r>
            <a:rPr lang="en-US" sz="1100" baseline="0">
              <a:effectLst/>
            </a:rPr>
            <a:t>3. Hit OK</a:t>
          </a:r>
        </a:p>
      </xdr:txBody>
    </xdr:sp>
    <xdr:clientData/>
  </xdr:twoCellAnchor>
  <xdr:twoCellAnchor>
    <xdr:from>
      <xdr:col>10</xdr:col>
      <xdr:colOff>53555</xdr:colOff>
      <xdr:row>39</xdr:row>
      <xdr:rowOff>56930</xdr:rowOff>
    </xdr:from>
    <xdr:to>
      <xdr:col>17</xdr:col>
      <xdr:colOff>362430</xdr:colOff>
      <xdr:row>54</xdr:row>
      <xdr:rowOff>111534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B4164F6-72BF-43D0-B7C1-18DE2D592E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28708</xdr:colOff>
      <xdr:row>1</xdr:row>
      <xdr:rowOff>33126</xdr:rowOff>
    </xdr:from>
    <xdr:to>
      <xdr:col>6</xdr:col>
      <xdr:colOff>2443348</xdr:colOff>
      <xdr:row>4</xdr:row>
      <xdr:rowOff>166254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A7AD8B8-B9AD-4D6B-8768-DEBCE0C4E6C9}"/>
            </a:ext>
          </a:extLst>
        </xdr:cNvPr>
        <xdr:cNvSpPr txBox="1"/>
      </xdr:nvSpPr>
      <xdr:spPr>
        <a:xfrm>
          <a:off x="5681363" y="227090"/>
          <a:ext cx="2414640" cy="6734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>
              <a:solidFill>
                <a:schemeClr val="tx2"/>
              </a:solidFill>
              <a:effectLst/>
            </a:rPr>
            <a:t>Install Analysis ToolPak</a:t>
          </a:r>
        </a:p>
        <a:p>
          <a:r>
            <a:rPr lang="en-US" sz="1100" baseline="0">
              <a:effectLst/>
            </a:rPr>
            <a:t>1. File &gt; Options &gt; Add-ins </a:t>
          </a:r>
          <a:br>
            <a:rPr lang="en-US" sz="1100" baseline="0">
              <a:effectLst/>
            </a:rPr>
          </a:br>
          <a:r>
            <a:rPr lang="en-US" sz="1100" baseline="0">
              <a:effectLst/>
            </a:rPr>
            <a:t>2. Select Analysis ToolPak, OK</a:t>
          </a:r>
        </a:p>
      </xdr:txBody>
    </xdr:sp>
    <xdr:clientData/>
  </xdr:twoCellAnchor>
  <xdr:twoCellAnchor>
    <xdr:from>
      <xdr:col>8</xdr:col>
      <xdr:colOff>14855</xdr:colOff>
      <xdr:row>6</xdr:row>
      <xdr:rowOff>5417</xdr:rowOff>
    </xdr:from>
    <xdr:to>
      <xdr:col>13</xdr:col>
      <xdr:colOff>451262</xdr:colOff>
      <xdr:row>19</xdr:row>
      <xdr:rowOff>13855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FB4B7E9-F9CF-18E8-87CB-C5EFC1F383AE}"/>
            </a:ext>
          </a:extLst>
        </xdr:cNvPr>
        <xdr:cNvSpPr txBox="1"/>
      </xdr:nvSpPr>
      <xdr:spPr>
        <a:xfrm>
          <a:off x="10059400" y="1099926"/>
          <a:ext cx="3886189" cy="23498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>
              <a:solidFill>
                <a:schemeClr val="tx2"/>
              </a:solidFill>
              <a:effectLst/>
            </a:rPr>
            <a:t>TRY IT!</a:t>
          </a:r>
        </a:p>
        <a:p>
          <a:r>
            <a:rPr lang="en-US" sz="1100" baseline="0">
              <a:effectLst/>
            </a:rPr>
            <a:t>Enter fo=1000 Hz, fs = 16000 Hz</a:t>
          </a:r>
        </a:p>
        <a:p>
          <a:r>
            <a:rPr lang="en-US" sz="1100" baseline="0">
              <a:effectLst/>
            </a:rPr>
            <a:t>   What is shape of sampled waveform?</a:t>
          </a:r>
        </a:p>
        <a:p>
          <a:r>
            <a:rPr lang="en-US" sz="1100" baseline="0">
              <a:effectLst/>
            </a:rPr>
            <a:t>   Does spectrum show Voffset at f(0), and 2 spikes of Vpeak/2?</a:t>
          </a:r>
        </a:p>
        <a:p>
          <a:endParaRPr lang="en-US" sz="1100" baseline="0">
            <a:effectLst/>
          </a:endParaRPr>
        </a:p>
        <a:p>
          <a:r>
            <a:rPr lang="en-US" sz="1100" baseline="0">
              <a:effectLst/>
            </a:rPr>
            <a:t>Enter fo=1100 Hz, fs=4000 Hz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What is shape of sampled waveform?</a:t>
          </a:r>
          <a:endParaRPr lang="en-US">
            <a:effectLst/>
          </a:endParaRPr>
        </a:p>
        <a:p>
          <a:r>
            <a:rPr lang="en-US" sz="1100" baseline="0">
              <a:effectLst/>
            </a:rPr>
            <a:t>   Do original spikes show spectral spreading?</a:t>
          </a:r>
        </a:p>
        <a:p>
          <a:r>
            <a:rPr lang="en-US" sz="1100" baseline="0">
              <a:effectLst/>
            </a:rPr>
            <a:t>   Notice, there no frequency bin at 1100 Hz.</a:t>
          </a:r>
        </a:p>
        <a:p>
          <a:endParaRPr lang="en-US" sz="1100" baseline="0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Enter fo=1100 Hz, fs=32000 Hz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What is shape of sampled waveform?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Has spectral spreading narrowed?</a:t>
          </a:r>
          <a:endParaRPr lang="en-US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circuitcent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D5424-C9EC-4C10-A155-52585FABC1D6}">
  <dimension ref="A1:I60"/>
  <sheetViews>
    <sheetView tabSelected="1" zoomScale="55" zoomScaleNormal="55" workbookViewId="0">
      <selection activeCell="Q15" sqref="Q15"/>
    </sheetView>
  </sheetViews>
  <sheetFormatPr defaultRowHeight="14.4" x14ac:dyDescent="0.3"/>
  <cols>
    <col min="1" max="1" width="22.77734375" customWidth="1"/>
    <col min="2" max="2" width="10.44140625" customWidth="1"/>
    <col min="3" max="3" width="13.44140625" customWidth="1"/>
    <col min="4" max="4" width="11.21875" customWidth="1"/>
    <col min="5" max="5" width="12.33203125" customWidth="1"/>
    <col min="6" max="6" width="13.6640625" customWidth="1"/>
    <col min="7" max="7" width="57.77734375" customWidth="1"/>
    <col min="8" max="8" width="6.33203125" customWidth="1"/>
    <col min="9" max="9" width="14.6640625" customWidth="1"/>
  </cols>
  <sheetData>
    <row r="1" spans="1:5" ht="15.6" x14ac:dyDescent="0.3">
      <c r="A1" s="1" t="s">
        <v>22</v>
      </c>
    </row>
    <row r="2" spans="1:5" x14ac:dyDescent="0.3">
      <c r="A2" s="2" t="s">
        <v>1</v>
      </c>
      <c r="D2" s="3"/>
      <c r="E2" t="s">
        <v>2</v>
      </c>
    </row>
    <row r="3" spans="1:5" x14ac:dyDescent="0.3">
      <c r="D3" s="4"/>
      <c r="E3" t="s">
        <v>3</v>
      </c>
    </row>
    <row r="8" spans="1:5" x14ac:dyDescent="0.3">
      <c r="A8" t="s">
        <v>19</v>
      </c>
      <c r="B8" s="5" t="s">
        <v>4</v>
      </c>
      <c r="C8" s="9">
        <v>1</v>
      </c>
      <c r="D8" t="s">
        <v>5</v>
      </c>
    </row>
    <row r="9" spans="1:5" x14ac:dyDescent="0.3">
      <c r="B9" s="5" t="s">
        <v>6</v>
      </c>
      <c r="C9" s="16">
        <v>1000</v>
      </c>
      <c r="D9" t="s">
        <v>7</v>
      </c>
    </row>
    <row r="10" spans="1:5" x14ac:dyDescent="0.3">
      <c r="B10" s="5" t="s">
        <v>8</v>
      </c>
      <c r="C10" s="19">
        <v>1</v>
      </c>
      <c r="D10" t="s">
        <v>9</v>
      </c>
    </row>
    <row r="11" spans="1:5" x14ac:dyDescent="0.3">
      <c r="B11" s="5" t="s">
        <v>23</v>
      </c>
      <c r="C11" s="19">
        <v>90</v>
      </c>
      <c r="D11" t="s">
        <v>25</v>
      </c>
    </row>
    <row r="13" spans="1:5" x14ac:dyDescent="0.3">
      <c r="A13" t="s">
        <v>21</v>
      </c>
      <c r="B13" s="11" t="s">
        <v>10</v>
      </c>
      <c r="C13" s="15">
        <f>1/C9</f>
        <v>1E-3</v>
      </c>
      <c r="D13" t="s">
        <v>31</v>
      </c>
    </row>
    <row r="15" spans="1:5" x14ac:dyDescent="0.3">
      <c r="A15" s="18"/>
      <c r="B15" s="14"/>
      <c r="C15" s="14"/>
    </row>
    <row r="17" spans="1:9" x14ac:dyDescent="0.3">
      <c r="A17" t="s">
        <v>27</v>
      </c>
      <c r="B17" s="5" t="s">
        <v>14</v>
      </c>
      <c r="C17" s="16">
        <v>16000</v>
      </c>
      <c r="D17" t="s">
        <v>30</v>
      </c>
    </row>
    <row r="18" spans="1:9" x14ac:dyDescent="0.3">
      <c r="B18" s="11" t="s">
        <v>29</v>
      </c>
      <c r="C18" s="8">
        <f>1/C17</f>
        <v>6.2500000000000001E-5</v>
      </c>
      <c r="D18" t="s">
        <v>28</v>
      </c>
    </row>
    <row r="19" spans="1:9" x14ac:dyDescent="0.3">
      <c r="C19" s="13"/>
    </row>
    <row r="20" spans="1:9" x14ac:dyDescent="0.3">
      <c r="A20" t="s">
        <v>16</v>
      </c>
      <c r="B20" s="5" t="s">
        <v>12</v>
      </c>
      <c r="C20" s="6">
        <v>32</v>
      </c>
    </row>
    <row r="21" spans="1:9" x14ac:dyDescent="0.3">
      <c r="F21" s="6"/>
      <c r="G21" s="6" t="s">
        <v>11</v>
      </c>
      <c r="H21" s="6"/>
      <c r="I21" s="6" t="s">
        <v>20</v>
      </c>
    </row>
    <row r="22" spans="1:9" x14ac:dyDescent="0.3">
      <c r="B22" s="5" t="s">
        <v>0</v>
      </c>
      <c r="C22" s="11" t="s">
        <v>33</v>
      </c>
      <c r="D22" s="11" t="s">
        <v>32</v>
      </c>
      <c r="F22" s="11" t="s">
        <v>13</v>
      </c>
      <c r="G22" s="11" t="s">
        <v>15</v>
      </c>
      <c r="H22" s="6"/>
      <c r="I22" s="17" t="s">
        <v>18</v>
      </c>
    </row>
    <row r="23" spans="1:9" x14ac:dyDescent="0.3">
      <c r="B23" s="6">
        <v>0</v>
      </c>
      <c r="C23" s="8">
        <f>B23*$C$18</f>
        <v>0</v>
      </c>
      <c r="D23" s="7">
        <f>$C$10+$C$8*SIN(2*PI()*$C$9*C23+$C$11*PI()/180)</f>
        <v>2</v>
      </c>
      <c r="F23" s="6">
        <f>B23*$C$17/$C$20</f>
        <v>0</v>
      </c>
      <c r="G23" t="s">
        <v>26</v>
      </c>
      <c r="H23" s="12"/>
      <c r="I23" s="7">
        <f>IMABS(G23)/($C$20)</f>
        <v>1</v>
      </c>
    </row>
    <row r="24" spans="1:9" x14ac:dyDescent="0.3">
      <c r="B24" s="6">
        <f>B23+1</f>
        <v>1</v>
      </c>
      <c r="C24" s="8">
        <f>B24*$C$18</f>
        <v>6.2500000000000001E-5</v>
      </c>
      <c r="D24" s="7">
        <f t="shared" ref="D24:D54" si="0">$C$10+$C$8*SIN(2*PI()*$C$9*C24+$C$11*PI()/180)</f>
        <v>1.9238795325112867</v>
      </c>
      <c r="F24" s="6">
        <f>B24*$C$17/$C$20</f>
        <v>500</v>
      </c>
      <c r="G24" t="s">
        <v>17</v>
      </c>
      <c r="H24" s="12"/>
      <c r="I24" s="7">
        <f t="shared" ref="I24:I54" si="1">IMABS(G24)/($C$20)</f>
        <v>0</v>
      </c>
    </row>
    <row r="25" spans="1:9" x14ac:dyDescent="0.3">
      <c r="B25" s="6">
        <f t="shared" ref="B25:B54" si="2">B24+1</f>
        <v>2</v>
      </c>
      <c r="C25" s="8">
        <f>B25*$C$18</f>
        <v>1.25E-4</v>
      </c>
      <c r="D25" s="7">
        <f t="shared" si="0"/>
        <v>1.7071067811865475</v>
      </c>
      <c r="F25" s="6">
        <f>B25*$C$17/$C$20</f>
        <v>1000</v>
      </c>
      <c r="G25" t="s">
        <v>24</v>
      </c>
      <c r="H25" s="12"/>
      <c r="I25" s="7">
        <f t="shared" si="1"/>
        <v>0.5</v>
      </c>
    </row>
    <row r="26" spans="1:9" x14ac:dyDescent="0.3">
      <c r="B26" s="6">
        <f t="shared" si="2"/>
        <v>3</v>
      </c>
      <c r="C26" s="8">
        <f>B26*$C$18</f>
        <v>1.875E-4</v>
      </c>
      <c r="D26" s="7">
        <f t="shared" si="0"/>
        <v>1.3826834323650898</v>
      </c>
      <c r="F26" s="6">
        <f>B26*$C$17/$C$20</f>
        <v>1500</v>
      </c>
      <c r="G26" t="s">
        <v>17</v>
      </c>
      <c r="H26" s="12"/>
      <c r="I26" s="7">
        <f t="shared" si="1"/>
        <v>0</v>
      </c>
    </row>
    <row r="27" spans="1:9" x14ac:dyDescent="0.3">
      <c r="B27" s="6">
        <f t="shared" si="2"/>
        <v>4</v>
      </c>
      <c r="C27" s="8">
        <f>B27*$C$18</f>
        <v>2.5000000000000001E-4</v>
      </c>
      <c r="D27" s="7">
        <f t="shared" si="0"/>
        <v>1.0000000000000002</v>
      </c>
      <c r="F27" s="6">
        <f>B27*$C$17/$C$20</f>
        <v>2000</v>
      </c>
      <c r="G27" t="s">
        <v>17</v>
      </c>
      <c r="H27" s="12"/>
      <c r="I27" s="7">
        <f t="shared" si="1"/>
        <v>0</v>
      </c>
    </row>
    <row r="28" spans="1:9" x14ac:dyDescent="0.3">
      <c r="B28" s="6">
        <f t="shared" si="2"/>
        <v>5</v>
      </c>
      <c r="C28" s="8">
        <f>B28*$C$18</f>
        <v>3.1250000000000001E-4</v>
      </c>
      <c r="D28" s="7">
        <f t="shared" si="0"/>
        <v>0.61731656763491038</v>
      </c>
      <c r="F28" s="6">
        <f>B28*$C$17/$C$20</f>
        <v>2500</v>
      </c>
      <c r="G28" t="s">
        <v>17</v>
      </c>
      <c r="H28" s="12"/>
      <c r="I28" s="7">
        <f t="shared" si="1"/>
        <v>0</v>
      </c>
    </row>
    <row r="29" spans="1:9" x14ac:dyDescent="0.3">
      <c r="B29" s="6">
        <f t="shared" si="2"/>
        <v>6</v>
      </c>
      <c r="C29" s="8">
        <f>B29*$C$18</f>
        <v>3.7500000000000001E-4</v>
      </c>
      <c r="D29" s="7">
        <f t="shared" si="0"/>
        <v>0.29289321881345254</v>
      </c>
      <c r="F29" s="6">
        <f>B29*$C$17/$C$20</f>
        <v>3000</v>
      </c>
      <c r="G29" t="s">
        <v>17</v>
      </c>
      <c r="H29" s="12"/>
      <c r="I29" s="7">
        <f t="shared" si="1"/>
        <v>0</v>
      </c>
    </row>
    <row r="30" spans="1:9" x14ac:dyDescent="0.3">
      <c r="B30" s="6">
        <f t="shared" si="2"/>
        <v>7</v>
      </c>
      <c r="C30" s="8">
        <f>B30*$C$18</f>
        <v>4.3750000000000001E-4</v>
      </c>
      <c r="D30" s="7">
        <f t="shared" si="0"/>
        <v>7.6120467488713484E-2</v>
      </c>
      <c r="F30" s="6">
        <f>B30*$C$17/$C$20</f>
        <v>3500</v>
      </c>
      <c r="G30" t="s">
        <v>17</v>
      </c>
      <c r="H30" s="12"/>
      <c r="I30" s="7">
        <f t="shared" si="1"/>
        <v>0</v>
      </c>
    </row>
    <row r="31" spans="1:9" x14ac:dyDescent="0.3">
      <c r="B31" s="6">
        <f t="shared" si="2"/>
        <v>8</v>
      </c>
      <c r="C31" s="8">
        <f>B31*$C$18</f>
        <v>5.0000000000000001E-4</v>
      </c>
      <c r="D31" s="7">
        <f t="shared" si="0"/>
        <v>0</v>
      </c>
      <c r="F31" s="6">
        <f>B31*$C$17/$C$20</f>
        <v>4000</v>
      </c>
      <c r="G31" t="s">
        <v>17</v>
      </c>
      <c r="H31" s="12"/>
      <c r="I31" s="7">
        <f t="shared" si="1"/>
        <v>0</v>
      </c>
    </row>
    <row r="32" spans="1:9" x14ac:dyDescent="0.3">
      <c r="B32" s="6">
        <f t="shared" si="2"/>
        <v>9</v>
      </c>
      <c r="C32" s="8">
        <f>B32*$C$18</f>
        <v>5.6250000000000007E-4</v>
      </c>
      <c r="D32" s="7">
        <f t="shared" si="0"/>
        <v>7.6120467488713373E-2</v>
      </c>
      <c r="F32" s="6">
        <f>B32*$C$17/$C$20</f>
        <v>4500</v>
      </c>
      <c r="G32" t="s">
        <v>17</v>
      </c>
      <c r="H32" s="12"/>
      <c r="I32" s="7">
        <f t="shared" si="1"/>
        <v>0</v>
      </c>
    </row>
    <row r="33" spans="2:9" x14ac:dyDescent="0.3">
      <c r="B33" s="6">
        <f t="shared" si="2"/>
        <v>10</v>
      </c>
      <c r="C33" s="8">
        <f>B33*$C$18</f>
        <v>6.2500000000000001E-4</v>
      </c>
      <c r="D33" s="7">
        <f t="shared" si="0"/>
        <v>0.29289321881345232</v>
      </c>
      <c r="F33" s="6">
        <f>B33*$C$17/$C$20</f>
        <v>5000</v>
      </c>
      <c r="G33" t="s">
        <v>17</v>
      </c>
      <c r="H33" s="12"/>
      <c r="I33" s="7">
        <f t="shared" si="1"/>
        <v>0</v>
      </c>
    </row>
    <row r="34" spans="2:9" x14ac:dyDescent="0.3">
      <c r="B34" s="6">
        <f t="shared" si="2"/>
        <v>11</v>
      </c>
      <c r="C34" s="8">
        <f>B34*$C$18</f>
        <v>6.8749999999999996E-4</v>
      </c>
      <c r="D34" s="7">
        <f t="shared" si="0"/>
        <v>0.61731656763490961</v>
      </c>
      <c r="F34" s="6">
        <f>B34*$C$17/$C$20</f>
        <v>5500</v>
      </c>
      <c r="G34" t="s">
        <v>17</v>
      </c>
      <c r="H34" s="12"/>
      <c r="I34" s="7">
        <f t="shared" si="1"/>
        <v>0</v>
      </c>
    </row>
    <row r="35" spans="2:9" x14ac:dyDescent="0.3">
      <c r="B35" s="6">
        <f t="shared" si="2"/>
        <v>12</v>
      </c>
      <c r="C35" s="8">
        <f>B35*$C$18</f>
        <v>7.5000000000000002E-4</v>
      </c>
      <c r="D35" s="7">
        <f t="shared" si="0"/>
        <v>0.99999999999999978</v>
      </c>
      <c r="F35" s="6">
        <f>B35*$C$17/$C$20</f>
        <v>6000</v>
      </c>
      <c r="G35" t="s">
        <v>17</v>
      </c>
      <c r="H35" s="12"/>
      <c r="I35" s="7">
        <f t="shared" si="1"/>
        <v>0</v>
      </c>
    </row>
    <row r="36" spans="2:9" x14ac:dyDescent="0.3">
      <c r="B36" s="6">
        <f t="shared" si="2"/>
        <v>13</v>
      </c>
      <c r="C36" s="8">
        <f>B36*$C$18</f>
        <v>8.1250000000000007E-4</v>
      </c>
      <c r="D36" s="7">
        <f t="shared" si="0"/>
        <v>1.3826834323650901</v>
      </c>
      <c r="F36" s="6">
        <f>B36*$C$17/$C$20</f>
        <v>6500</v>
      </c>
      <c r="G36" t="s">
        <v>17</v>
      </c>
      <c r="H36" s="12"/>
      <c r="I36" s="7">
        <f t="shared" si="1"/>
        <v>0</v>
      </c>
    </row>
    <row r="37" spans="2:9" x14ac:dyDescent="0.3">
      <c r="B37" s="6">
        <f t="shared" si="2"/>
        <v>14</v>
      </c>
      <c r="C37" s="8">
        <f>B37*$C$18</f>
        <v>8.7500000000000002E-4</v>
      </c>
      <c r="D37" s="7">
        <f t="shared" si="0"/>
        <v>1.7071067811865475</v>
      </c>
      <c r="F37" s="6">
        <f>B37*$C$17/$C$20</f>
        <v>7000</v>
      </c>
      <c r="G37" t="s">
        <v>17</v>
      </c>
      <c r="H37" s="12"/>
      <c r="I37" s="7">
        <f t="shared" si="1"/>
        <v>0</v>
      </c>
    </row>
    <row r="38" spans="2:9" x14ac:dyDescent="0.3">
      <c r="B38" s="6">
        <f t="shared" si="2"/>
        <v>15</v>
      </c>
      <c r="C38" s="8">
        <f>B38*$C$18</f>
        <v>9.3749999999999997E-4</v>
      </c>
      <c r="D38" s="7">
        <f t="shared" si="0"/>
        <v>1.9238795325112865</v>
      </c>
      <c r="F38" s="6">
        <f>B38*$C$17/$C$20</f>
        <v>7500</v>
      </c>
      <c r="G38" t="s">
        <v>17</v>
      </c>
      <c r="H38" s="12"/>
      <c r="I38" s="7">
        <f t="shared" si="1"/>
        <v>0</v>
      </c>
    </row>
    <row r="39" spans="2:9" x14ac:dyDescent="0.3">
      <c r="B39" s="6">
        <f t="shared" si="2"/>
        <v>16</v>
      </c>
      <c r="C39" s="8">
        <f>B39*$C$18</f>
        <v>1E-3</v>
      </c>
      <c r="D39" s="7">
        <f t="shared" si="0"/>
        <v>2</v>
      </c>
      <c r="F39" s="6">
        <f>B39*$C$17/$C$20</f>
        <v>8000</v>
      </c>
      <c r="G39" t="s">
        <v>17</v>
      </c>
      <c r="H39" s="12"/>
      <c r="I39" s="7">
        <f t="shared" si="1"/>
        <v>0</v>
      </c>
    </row>
    <row r="40" spans="2:9" x14ac:dyDescent="0.3">
      <c r="B40" s="6">
        <f t="shared" si="2"/>
        <v>17</v>
      </c>
      <c r="C40" s="8">
        <f>B40*$C$18</f>
        <v>1.0625000000000001E-3</v>
      </c>
      <c r="D40" s="7">
        <f t="shared" si="0"/>
        <v>1.9238795325112867</v>
      </c>
      <c r="F40" s="6">
        <f>B40*$C$17/$C$20</f>
        <v>8500</v>
      </c>
      <c r="G40" t="s">
        <v>17</v>
      </c>
      <c r="H40" s="12"/>
      <c r="I40" s="7">
        <f t="shared" si="1"/>
        <v>0</v>
      </c>
    </row>
    <row r="41" spans="2:9" x14ac:dyDescent="0.3">
      <c r="B41" s="6">
        <f t="shared" si="2"/>
        <v>18</v>
      </c>
      <c r="C41" s="8">
        <f>B41*$C$18</f>
        <v>1.1250000000000001E-3</v>
      </c>
      <c r="D41" s="7">
        <f t="shared" si="0"/>
        <v>1.7071067811865483</v>
      </c>
      <c r="F41" s="6">
        <f>B41*$C$17/$C$20</f>
        <v>9000</v>
      </c>
      <c r="G41" t="s">
        <v>17</v>
      </c>
      <c r="H41" s="12"/>
      <c r="I41" s="7">
        <f t="shared" si="1"/>
        <v>0</v>
      </c>
    </row>
    <row r="42" spans="2:9" x14ac:dyDescent="0.3">
      <c r="B42" s="6">
        <f t="shared" si="2"/>
        <v>19</v>
      </c>
      <c r="C42" s="8">
        <f>B42*$C$18</f>
        <v>1.1875E-3</v>
      </c>
      <c r="D42" s="7">
        <f t="shared" si="0"/>
        <v>1.3826834323650905</v>
      </c>
      <c r="F42" s="6">
        <f>B42*$C$17/$C$20</f>
        <v>9500</v>
      </c>
      <c r="G42" t="s">
        <v>17</v>
      </c>
      <c r="H42" s="12"/>
      <c r="I42" s="7">
        <f t="shared" si="1"/>
        <v>0</v>
      </c>
    </row>
    <row r="43" spans="2:9" x14ac:dyDescent="0.3">
      <c r="B43" s="6">
        <f t="shared" si="2"/>
        <v>20</v>
      </c>
      <c r="C43" s="8">
        <f>B43*$C$18</f>
        <v>1.25E-3</v>
      </c>
      <c r="D43" s="7">
        <f t="shared" si="0"/>
        <v>1.0000000000000004</v>
      </c>
      <c r="F43" s="6">
        <f>B43*$C$17/$C$20</f>
        <v>10000</v>
      </c>
      <c r="G43" t="s">
        <v>17</v>
      </c>
      <c r="H43" s="12"/>
      <c r="I43" s="7">
        <f t="shared" si="1"/>
        <v>0</v>
      </c>
    </row>
    <row r="44" spans="2:9" x14ac:dyDescent="0.3">
      <c r="B44" s="6">
        <f t="shared" si="2"/>
        <v>21</v>
      </c>
      <c r="C44" s="8">
        <f>B44*$C$18</f>
        <v>1.3125000000000001E-3</v>
      </c>
      <c r="D44" s="7">
        <f t="shared" si="0"/>
        <v>0.61731656763491016</v>
      </c>
      <c r="F44" s="6">
        <f>B44*$C$17/$C$20</f>
        <v>10500</v>
      </c>
      <c r="G44" t="s">
        <v>17</v>
      </c>
      <c r="H44" s="12"/>
      <c r="I44" s="7">
        <f t="shared" si="1"/>
        <v>0</v>
      </c>
    </row>
    <row r="45" spans="2:9" x14ac:dyDescent="0.3">
      <c r="B45" s="6">
        <f t="shared" si="2"/>
        <v>22</v>
      </c>
      <c r="C45" s="8">
        <f>B45*$C$18</f>
        <v>1.3749999999999999E-3</v>
      </c>
      <c r="D45" s="7">
        <f t="shared" si="0"/>
        <v>0.29289321881345343</v>
      </c>
      <c r="F45" s="6">
        <f>B45*$C$17/$C$20</f>
        <v>11000</v>
      </c>
      <c r="G45" t="s">
        <v>17</v>
      </c>
      <c r="H45" s="12"/>
      <c r="I45" s="7">
        <f t="shared" si="1"/>
        <v>0</v>
      </c>
    </row>
    <row r="46" spans="2:9" x14ac:dyDescent="0.3">
      <c r="B46" s="6">
        <f t="shared" si="2"/>
        <v>23</v>
      </c>
      <c r="C46" s="8">
        <f>B46*$C$18</f>
        <v>1.4375E-3</v>
      </c>
      <c r="D46" s="7">
        <f t="shared" si="0"/>
        <v>7.6120467488713595E-2</v>
      </c>
      <c r="F46" s="6">
        <f>B46*$C$17/$C$20</f>
        <v>11500</v>
      </c>
      <c r="G46" t="s">
        <v>17</v>
      </c>
      <c r="H46" s="12"/>
      <c r="I46" s="7">
        <f t="shared" si="1"/>
        <v>0</v>
      </c>
    </row>
    <row r="47" spans="2:9" x14ac:dyDescent="0.3">
      <c r="B47" s="6">
        <f t="shared" si="2"/>
        <v>24</v>
      </c>
      <c r="C47" s="8">
        <f>B47*$C$18</f>
        <v>1.5E-3</v>
      </c>
      <c r="D47" s="7">
        <f t="shared" si="0"/>
        <v>0</v>
      </c>
      <c r="F47" s="6">
        <f>B47*$C$17/$C$20</f>
        <v>12000</v>
      </c>
      <c r="G47" t="s">
        <v>17</v>
      </c>
      <c r="H47" s="12"/>
      <c r="I47" s="7">
        <f t="shared" si="1"/>
        <v>0</v>
      </c>
    </row>
    <row r="48" spans="2:9" x14ac:dyDescent="0.3">
      <c r="B48" s="6">
        <f t="shared" si="2"/>
        <v>25</v>
      </c>
      <c r="C48" s="8">
        <f>B48*$C$18</f>
        <v>1.5625000000000001E-3</v>
      </c>
      <c r="D48" s="7">
        <f t="shared" si="0"/>
        <v>7.6120467488713262E-2</v>
      </c>
      <c r="F48" s="6">
        <f>B48*$C$17/$C$20</f>
        <v>12500</v>
      </c>
      <c r="G48" t="s">
        <v>17</v>
      </c>
      <c r="H48" s="12"/>
      <c r="I48" s="7">
        <f t="shared" si="1"/>
        <v>0</v>
      </c>
    </row>
    <row r="49" spans="1:9" x14ac:dyDescent="0.3">
      <c r="B49" s="6">
        <f t="shared" si="2"/>
        <v>26</v>
      </c>
      <c r="C49" s="8">
        <f>B49*$C$18</f>
        <v>1.6250000000000001E-3</v>
      </c>
      <c r="D49" s="7">
        <f t="shared" si="0"/>
        <v>0.29289321881345276</v>
      </c>
      <c r="F49" s="6">
        <f>B49*$C$17/$C$20</f>
        <v>13000</v>
      </c>
      <c r="G49" t="s">
        <v>17</v>
      </c>
      <c r="H49" s="12"/>
      <c r="I49" s="7">
        <f t="shared" si="1"/>
        <v>0</v>
      </c>
    </row>
    <row r="50" spans="1:9" x14ac:dyDescent="0.3">
      <c r="B50" s="6">
        <f t="shared" si="2"/>
        <v>27</v>
      </c>
      <c r="C50" s="8">
        <f>B50*$C$18</f>
        <v>1.6875E-3</v>
      </c>
      <c r="D50" s="7">
        <f t="shared" si="0"/>
        <v>0.61731656763490939</v>
      </c>
      <c r="F50" s="6">
        <f>B50*$C$17/$C$20</f>
        <v>13500</v>
      </c>
      <c r="G50" t="s">
        <v>17</v>
      </c>
      <c r="H50" s="12"/>
      <c r="I50" s="7">
        <f t="shared" si="1"/>
        <v>0</v>
      </c>
    </row>
    <row r="51" spans="1:9" x14ac:dyDescent="0.3">
      <c r="B51" s="6">
        <f t="shared" si="2"/>
        <v>28</v>
      </c>
      <c r="C51" s="8">
        <f>B51*$C$18</f>
        <v>1.75E-3</v>
      </c>
      <c r="D51" s="7">
        <f t="shared" si="0"/>
        <v>0.99999999999999956</v>
      </c>
      <c r="F51" s="6">
        <f>B51*$C$17/$C$20</f>
        <v>14000</v>
      </c>
      <c r="G51" t="s">
        <v>17</v>
      </c>
      <c r="H51" s="12"/>
      <c r="I51" s="7">
        <f t="shared" si="1"/>
        <v>0</v>
      </c>
    </row>
    <row r="52" spans="1:9" x14ac:dyDescent="0.3">
      <c r="B52" s="6">
        <f t="shared" si="2"/>
        <v>29</v>
      </c>
      <c r="C52" s="8">
        <f>B52*$C$18</f>
        <v>1.8125000000000001E-3</v>
      </c>
      <c r="D52" s="7">
        <f t="shared" si="0"/>
        <v>1.3826834323650896</v>
      </c>
      <c r="F52" s="6">
        <f>B52*$C$17/$C$20</f>
        <v>14500</v>
      </c>
      <c r="G52" t="s">
        <v>17</v>
      </c>
      <c r="H52" s="12"/>
      <c r="I52" s="7">
        <f t="shared" si="1"/>
        <v>0</v>
      </c>
    </row>
    <row r="53" spans="1:9" x14ac:dyDescent="0.3">
      <c r="B53" s="6">
        <f t="shared" si="2"/>
        <v>30</v>
      </c>
      <c r="C53" s="8">
        <f>B53*$C$18</f>
        <v>1.8749999999999999E-3</v>
      </c>
      <c r="D53" s="7">
        <f t="shared" si="0"/>
        <v>1.7071067811865466</v>
      </c>
      <c r="F53" s="6">
        <f>B53*$C$17/$C$20</f>
        <v>15000</v>
      </c>
      <c r="G53" t="s">
        <v>24</v>
      </c>
      <c r="H53" s="12"/>
      <c r="I53" s="7">
        <f t="shared" si="1"/>
        <v>0.5</v>
      </c>
    </row>
    <row r="54" spans="1:9" x14ac:dyDescent="0.3">
      <c r="B54" s="6">
        <f t="shared" si="2"/>
        <v>31</v>
      </c>
      <c r="C54" s="8">
        <f>B54*$C$18</f>
        <v>1.9375E-3</v>
      </c>
      <c r="D54" s="7">
        <f t="shared" si="0"/>
        <v>1.9238795325112865</v>
      </c>
      <c r="F54" s="6">
        <f>B54*$C$17/$C$20</f>
        <v>15500</v>
      </c>
      <c r="G54" t="s">
        <v>17</v>
      </c>
      <c r="H54" s="12"/>
      <c r="I54" s="7">
        <f t="shared" si="1"/>
        <v>0</v>
      </c>
    </row>
    <row r="55" spans="1:9" x14ac:dyDescent="0.3">
      <c r="A55" s="6"/>
      <c r="B55" s="8"/>
      <c r="C55" s="7"/>
      <c r="D55" s="7"/>
    </row>
    <row r="56" spans="1:9" x14ac:dyDescent="0.3">
      <c r="B56" s="8"/>
      <c r="C56" s="7"/>
      <c r="D56" s="7"/>
    </row>
    <row r="57" spans="1:9" x14ac:dyDescent="0.3">
      <c r="B57" s="8"/>
      <c r="C57" s="7"/>
      <c r="D57" s="7"/>
    </row>
    <row r="58" spans="1:9" x14ac:dyDescent="0.3">
      <c r="B58" s="8"/>
      <c r="C58" s="7"/>
      <c r="D58" s="7"/>
    </row>
    <row r="59" spans="1:9" x14ac:dyDescent="0.3">
      <c r="B59" s="8"/>
      <c r="C59" s="7"/>
      <c r="D59" s="7"/>
    </row>
    <row r="60" spans="1:9" x14ac:dyDescent="0.3">
      <c r="B60" s="10"/>
      <c r="C60" s="7"/>
      <c r="D60" s="7"/>
    </row>
  </sheetData>
  <hyperlinks>
    <hyperlink ref="A2" r:id="rId1" xr:uid="{79A8FC2F-D68C-4D42-88ED-28D4EEECC815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FFT sine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2026-09-04T19:07:01Z</dcterms:modified>
  <cp:category/>
  <cp:contentStatus/>
</cp:coreProperties>
</file>